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<sst xmlns="http://schemas.openxmlformats.org/spreadsheetml/2006/main" count="50" uniqueCount="28">
  <si>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</si>
  <si>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</si>
  <si>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</si>
  <si>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</si>
  <si>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</si>
  <si>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</si>
  <si>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</si>
  <si>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</si>
  <si>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</si>
  <si>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</si>
  <si>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</si>
  <si>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</si>
  <si>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</si>
  <si>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</si>
  <si>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</si>
  <si>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</si>
  <si>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</si>
  <si>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</si>
  <si>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</si>
  <si>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 ул.Гагарина</t>
  </si>
  <si>
    <t>Администрация ООО "ТэксДом"</t>
  </si>
  <si>
    <t xml:space="preserve">                        ООО       "ТэксДом" </t>
  </si>
  <si>
    <t>за 2020 год.</t>
  </si>
  <si>
    <r>
      <t>Остаток</t>
    </r>
    <r>
      <rPr>
        <sz val="16"/>
        <rFont val="Arial"/>
        <family val="0"/>
      </rPr>
      <t xml:space="preserve"> средств на лицевом счете на 01.01.2021 г.</t>
    </r>
  </si>
  <si>
    <t>Задолженность за квартиросъемщиками за коммунальные услуги на 01.02.21 года.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</si>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</sst>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E1">
      <selection activeCell="Q1" sqref="Q1:Z16384"/>
    </sheetView>
  </sheetViews>
  <sheetFormatPr defaultColWidth="9.140625" defaultRowHeight="12.75"/>
  <cols>
    <col min="1" max="1" width="2.57421875" style="0" customWidth="1"/>
    <col min="2" max="2" width="67.7109375" style="0" customWidth="1"/>
    <col min="3" max="3" width="15.28125" style="0" customWidth="1"/>
    <col min="4" max="4" width="6.140625" style="20" customWidth="1"/>
  </cols>
  <sheetData>
    <row r="1" ht="17.25">
      <c r="B1" s="5" t="s">
        <v>21</v>
      </c>
    </row>
    <row r="2" spans="2:3" ht="17.25">
      <c r="B2" s="14" t="s">
        <v>19</v>
      </c>
      <c r="C2" s="14"/>
    </row>
    <row r="3" spans="2:3" ht="17.25">
      <c r="B3" s="15" t="s">
        <v>22</v>
      </c>
      <c r="C3" s="14"/>
    </row>
    <row r="4" spans="1:4" ht="30" customHeight="1">
      <c r="A4" s="3" t="s">
        <v>0</v>
      </c>
      <c r="B4" s="2" t="s">
        <v>2</v>
      </c>
      <c r="C4" s="3"/>
      <c r="D4" s="21"/>
    </row>
    <row r="5" spans="1:4" ht="20.25">
      <c r="A5" s="1">
        <v>1</v>
      </c>
      <c r="B5" s="4" t="s">
        <v>13</v>
      </c>
      <c r="C5" s="17">
        <v>89250</v>
      </c>
      <c r="D5" s="21">
        <f>C5/425/12</f>
        <v>17.5</v>
      </c>
    </row>
    <row r="6" spans="1:4" ht="15">
      <c r="A6" s="1">
        <v>2</v>
      </c>
      <c r="B6" s="4" t="s">
        <v>1</v>
      </c>
      <c r="C6" s="1"/>
      <c r="D6" s="21"/>
    </row>
    <row r="7" spans="1:4" ht="20.25">
      <c r="A7" s="13"/>
      <c r="B7" s="8" t="s">
        <v>3</v>
      </c>
      <c r="C7" s="9">
        <f>3500+334-1500</f>
        <v>2334</v>
      </c>
      <c r="D7" s="21">
        <f>C7/425/12</f>
        <v>0.45764705882352946</v>
      </c>
    </row>
    <row r="8" spans="1:4" ht="20.25">
      <c r="A8" s="1"/>
      <c r="B8" s="6" t="s">
        <v>4</v>
      </c>
      <c r="C8" s="7">
        <v>0</v>
      </c>
      <c r="D8" s="21">
        <f aca="true" t="shared" si="0" ref="D8:D21">C8/425/12</f>
        <v>0</v>
      </c>
    </row>
    <row r="9" spans="1:4" ht="20.25">
      <c r="A9" s="1"/>
      <c r="B9" s="6" t="s">
        <v>5</v>
      </c>
      <c r="C9" s="7">
        <f>2183-1503</f>
        <v>680</v>
      </c>
      <c r="D9" s="21">
        <f t="shared" si="0"/>
        <v>0.13333333333333333</v>
      </c>
    </row>
    <row r="10" spans="1:4" ht="20.25">
      <c r="A10" s="1"/>
      <c r="B10" s="6" t="s">
        <v>6</v>
      </c>
      <c r="C10" s="7">
        <v>0</v>
      </c>
      <c r="D10" s="21">
        <f t="shared" si="0"/>
        <v>0</v>
      </c>
    </row>
    <row r="11" spans="1:4" ht="20.25">
      <c r="A11" s="1"/>
      <c r="B11" s="6" t="s">
        <v>7</v>
      </c>
      <c r="C11" s="7">
        <f>4855-40</f>
        <v>4815</v>
      </c>
      <c r="D11" s="21">
        <f t="shared" si="0"/>
        <v>0.9441176470588236</v>
      </c>
    </row>
    <row r="12" spans="1:4" ht="20.25">
      <c r="A12" s="1"/>
      <c r="B12" s="6" t="s">
        <v>8</v>
      </c>
      <c r="C12" s="7">
        <v>1034</v>
      </c>
      <c r="D12" s="21">
        <f t="shared" si="0"/>
        <v>0.2027450980392157</v>
      </c>
    </row>
    <row r="13" spans="1:4" ht="20.25">
      <c r="A13" s="1"/>
      <c r="B13" s="8" t="s">
        <v>14</v>
      </c>
      <c r="C13" s="9">
        <v>0</v>
      </c>
      <c r="D13" s="21">
        <f t="shared" si="0"/>
        <v>0</v>
      </c>
    </row>
    <row r="14" spans="1:4" ht="20.25">
      <c r="A14" s="1"/>
      <c r="B14" s="6" t="s">
        <v>16</v>
      </c>
      <c r="C14" s="7">
        <v>0</v>
      </c>
      <c r="D14" s="21">
        <f t="shared" si="0"/>
        <v>0</v>
      </c>
    </row>
    <row r="15" spans="1:4" ht="62.25" customHeight="1">
      <c r="A15" s="1"/>
      <c r="B15" s="10" t="s">
        <v>12</v>
      </c>
      <c r="C15" s="7">
        <v>985</v>
      </c>
      <c r="D15" s="21">
        <f t="shared" si="0"/>
        <v>0.1931372549019608</v>
      </c>
    </row>
    <row r="16" spans="1:4" ht="20.25">
      <c r="A16" s="1"/>
      <c r="B16" s="6" t="s">
        <v>15</v>
      </c>
      <c r="C16" s="16">
        <f>0.76*425*12</f>
        <v>3876</v>
      </c>
      <c r="D16" s="21">
        <f t="shared" si="0"/>
        <v>0.7599999999999999</v>
      </c>
    </row>
    <row r="17" spans="1:4" ht="20.25">
      <c r="A17" s="1"/>
      <c r="B17" s="6" t="s">
        <v>18</v>
      </c>
      <c r="C17" s="16">
        <f>0.7*425*12</f>
        <v>3570</v>
      </c>
      <c r="D17" s="21">
        <f t="shared" si="0"/>
        <v>0.7000000000000001</v>
      </c>
    </row>
    <row r="18" spans="1:4" ht="20.25">
      <c r="A18" s="1"/>
      <c r="B18" s="6" t="s">
        <v>9</v>
      </c>
      <c r="C18" s="7">
        <v>0</v>
      </c>
      <c r="D18" s="21">
        <f t="shared" si="0"/>
        <v>0</v>
      </c>
    </row>
    <row r="19" spans="1:4" ht="20.25">
      <c r="A19" s="1"/>
      <c r="B19" s="6" t="s">
        <v>10</v>
      </c>
      <c r="C19" s="7">
        <v>3267</v>
      </c>
      <c r="D19" s="21">
        <f t="shared" si="0"/>
        <v>0.6405882352941177</v>
      </c>
    </row>
    <row r="20" spans="1:4" ht="78" customHeight="1">
      <c r="A20" s="1"/>
      <c r="B20" s="10" t="s">
        <v>17</v>
      </c>
      <c r="C20" s="7">
        <f>23186+1859+6642+2601</f>
        <v>34288</v>
      </c>
      <c r="D20" s="21">
        <f t="shared" si="0"/>
        <v>6.72313725490196</v>
      </c>
    </row>
    <row r="21" spans="1:4" ht="21">
      <c r="A21" s="1">
        <v>3</v>
      </c>
      <c r="B21" s="11" t="s">
        <v>11</v>
      </c>
      <c r="C21" s="19">
        <f>SUM(C7:C20)</f>
        <v>54849</v>
      </c>
      <c r="D21" s="21">
        <f t="shared" si="0"/>
        <v>10.754705882352942</v>
      </c>
    </row>
    <row r="22" spans="1:4" ht="41.25">
      <c r="A22" s="1">
        <v>4</v>
      </c>
      <c r="B22" s="12" t="s">
        <v>23</v>
      </c>
      <c r="C22" s="18">
        <f>C5-C21</f>
        <v>34401</v>
      </c>
      <c r="D22" s="21"/>
    </row>
    <row r="23" spans="1:4" ht="38.25" customHeight="1">
      <c r="A23" s="1"/>
      <c r="B23" s="10" t="s">
        <v>24</v>
      </c>
      <c r="C23" s="7">
        <f>5334.08+14469+4333.94</f>
        <v>24137.02</v>
      </c>
      <c r="D23" s="21"/>
    </row>
    <row r="25" ht="17.25">
      <c r="B25" s="5" t="s">
        <v>20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6">
      <selection activeCell="H23" sqref="H23"/>
    </sheetView>
  </sheetViews>
  <sheetFormatPr defaultColWidth="9.140625" defaultRowHeight="12.75"/>
  <cols>
    <col min="1" max="1" width="2.57421875" style="0" customWidth="1"/>
    <col min="2" max="2" width="67.7109375" style="0" customWidth="1"/>
    <col min="3" max="3" width="15.28125" style="0" customWidth="1"/>
  </cols>
  <sheetData>
    <row r="1" ht="17.25">
      <c r="B1" s="5" t="s">
        <v>21</v>
      </c>
    </row>
    <row r="2" spans="2:3" ht="17.25">
      <c r="B2" s="14" t="s">
        <v>19</v>
      </c>
      <c r="C2" s="14"/>
    </row>
    <row r="3" spans="2:3" ht="17.25">
      <c r="B3" s="15" t="s">
        <v>25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13</v>
      </c>
      <c r="C5" s="17">
        <v>89250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20459</v>
      </c>
    </row>
    <row r="8" spans="1:3" ht="20.25">
      <c r="A8" s="1"/>
      <c r="B8" s="6" t="s">
        <v>4</v>
      </c>
      <c r="C8" s="7">
        <v>15871</v>
      </c>
    </row>
    <row r="9" spans="1:3" ht="20.25">
      <c r="A9" s="1"/>
      <c r="B9" s="6" t="s">
        <v>5</v>
      </c>
      <c r="C9" s="7">
        <v>1372</v>
      </c>
    </row>
    <row r="10" spans="1:3" ht="20.25">
      <c r="A10" s="1"/>
      <c r="B10" s="6" t="s">
        <v>6</v>
      </c>
      <c r="C10" s="7">
        <v>6209</v>
      </c>
    </row>
    <row r="11" spans="1:3" ht="20.25">
      <c r="A11" s="1"/>
      <c r="B11" s="6" t="s">
        <v>7</v>
      </c>
      <c r="C11" s="7">
        <v>6974</v>
      </c>
    </row>
    <row r="12" spans="1:3" ht="20.25">
      <c r="A12" s="1"/>
      <c r="B12" s="6" t="s">
        <v>8</v>
      </c>
      <c r="C12" s="7">
        <v>1089</v>
      </c>
    </row>
    <row r="13" spans="1:3" ht="20.25">
      <c r="A13" s="1"/>
      <c r="B13" s="8" t="s">
        <v>14</v>
      </c>
      <c r="C13" s="9">
        <v>2007</v>
      </c>
    </row>
    <row r="14" spans="1:3" ht="20.25">
      <c r="A14" s="1"/>
      <c r="B14" s="6" t="s">
        <v>16</v>
      </c>
      <c r="C14" s="7">
        <v>1893</v>
      </c>
    </row>
    <row r="15" spans="1:3" ht="62.25" customHeight="1">
      <c r="A15" s="1"/>
      <c r="B15" s="10" t="s">
        <v>12</v>
      </c>
      <c r="C15" s="7">
        <v>36244</v>
      </c>
    </row>
    <row r="16" spans="1:3" ht="20.25">
      <c r="A16" s="1"/>
      <c r="B16" s="6" t="s">
        <v>15</v>
      </c>
      <c r="C16" s="16">
        <f>0.81*425*12</f>
        <v>4131</v>
      </c>
    </row>
    <row r="17" spans="1:3" ht="20.25">
      <c r="A17" s="1"/>
      <c r="B17" s="6" t="s">
        <v>18</v>
      </c>
      <c r="C17" s="16">
        <f>0.7*425*12</f>
        <v>3570</v>
      </c>
    </row>
    <row r="18" spans="1:3" ht="20.25">
      <c r="A18" s="1"/>
      <c r="B18" s="6" t="s">
        <v>9</v>
      </c>
      <c r="C18" s="7">
        <v>241</v>
      </c>
    </row>
    <row r="19" spans="1:3" ht="20.25">
      <c r="A19" s="1"/>
      <c r="B19" s="6" t="s">
        <v>10</v>
      </c>
      <c r="C19" s="7">
        <v>3103</v>
      </c>
    </row>
    <row r="20" spans="1:3" ht="78" customHeight="1">
      <c r="A20" s="1"/>
      <c r="B20" s="10" t="s">
        <v>17</v>
      </c>
      <c r="C20" s="7">
        <f>22414+2094+5353+2601</f>
        <v>32462</v>
      </c>
    </row>
    <row r="21" spans="1:3" ht="21">
      <c r="A21" s="1">
        <v>3</v>
      </c>
      <c r="B21" s="11" t="s">
        <v>11</v>
      </c>
      <c r="C21" s="19">
        <f>SUM(C7:C20)</f>
        <v>135625</v>
      </c>
    </row>
    <row r="22" spans="1:3" ht="41.25">
      <c r="A22" s="1">
        <v>4</v>
      </c>
      <c r="B22" s="12" t="s">
        <v>26</v>
      </c>
      <c r="C22" s="18">
        <f>C5-C21</f>
        <v>-46375</v>
      </c>
    </row>
    <row r="23" spans="1:3" ht="38.25" customHeight="1">
      <c r="A23" s="1"/>
      <c r="B23" s="10" t="s">
        <v>27</v>
      </c>
      <c r="C23" s="16">
        <f>23728.31+2667.04+8001.12</f>
        <v>34396.47</v>
      </c>
    </row>
    <row r="25" ht="17.25">
      <c r="B25" s="5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2022-02-02T06:51:41Z</cp:lastPrinted>
  <dcterms:created xsi:type="dcterms:W3CDTF">1996-10-08T23:32:33Z</dcterms:created>
  <dcterms:modified xsi:type="dcterms:W3CDTF">2022-02-16T10:55:37Z</dcterms:modified>
  <cp:category/>
  <cp:version/>
  <cp:contentType/>
  <cp:contentStatus/>
</cp:coreProperties>
</file>